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<sst xmlns="http://schemas.openxmlformats.org/spreadsheetml/2006/main" count="18" uniqueCount="18">
  <si>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CUADRO DE AMORTIZACIÓN DE UN PRÉSTAMO A INTERÉS VARIABLE Y CUOTA FIJA</t>
  </si>
  <si>
    <t>CUOTA NRO.</t>
  </si>
  <si>
    <t>Fecha vto.</t>
  </si>
  <si>
    <t>Importe Cuota</t>
  </si>
  <si>
    <t>Capital Cuota</t>
  </si>
  <si>
    <t>Interés Cuota</t>
  </si>
  <si>
    <t>Capital Pendiente</t>
  </si>
  <si>
    <t>Cálculo cuota del préstamo</t>
  </si>
  <si>
    <t>Capital Inicial :</t>
  </si>
  <si>
    <t>Tipo de interés anual:</t>
  </si>
  <si>
    <t>Cantidad de cuotas:</t>
  </si>
  <si>
    <t>C</t>
  </si>
  <si>
    <t>i</t>
  </si>
  <si>
    <t>n</t>
  </si>
  <si>
    <t>Importe de cuota</t>
  </si>
  <si>
    <t>corto plazo</t>
  </si>
  <si>
    <t>largo plazo</t>
  </si>
  <si>
    <t>Intereses devengados hasta el 31/12/2010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</si>
</sst>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8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3" borderId="0" xfId="0" applyNumberFormat="1" applyFill="1" applyAlignment="1">
      <alignment/>
    </xf>
    <xf numFmtId="4" fontId="0" fillId="4" borderId="0" xfId="0" applyNumberFormat="1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62"/>
  <sheetViews>
    <sheetView tabSelected="1" workbookViewId="0" topLeftCell="A4">
      <selection activeCell="K13" sqref="H13:K13"/>
    </sheetView>
  </sheetViews>
  <sheetFormatPr defaultColWidth="11.421875" defaultRowHeight="12.75"/>
  <sheetData>
    <row r="4" ht="12.75">
      <c r="C4" t="s">
        <v>7</v>
      </c>
    </row>
    <row r="5" spans="3:6" ht="12.75">
      <c r="C5" t="s">
        <v>8</v>
      </c>
      <c r="E5">
        <v>4838</v>
      </c>
      <c r="F5" t="s">
        <v>11</v>
      </c>
    </row>
    <row r="6" spans="3:6" ht="12.75">
      <c r="C6" t="s">
        <v>9</v>
      </c>
      <c r="E6" s="2">
        <v>0.04</v>
      </c>
      <c r="F6" t="s">
        <v>12</v>
      </c>
    </row>
    <row r="7" spans="3:6" ht="12.75">
      <c r="C7" t="s">
        <v>10</v>
      </c>
      <c r="E7">
        <v>48</v>
      </c>
      <c r="F7" t="s">
        <v>13</v>
      </c>
    </row>
    <row r="8" spans="3:5" ht="12.75">
      <c r="C8" t="s">
        <v>14</v>
      </c>
      <c r="E8" s="4">
        <f>(PMT(E6/12,E7,-E5))</f>
        <v>109.23746635649334</v>
      </c>
    </row>
    <row r="10" ht="12.75">
      <c r="C10" s="3" t="s">
        <v>0</v>
      </c>
    </row>
    <row r="12" spans="2:7" ht="12.75">
      <c r="B12" t="s">
        <v>2</v>
      </c>
      <c r="C12" t="s">
        <v>1</v>
      </c>
      <c r="D12" t="s">
        <v>3</v>
      </c>
      <c r="E12" t="s">
        <v>4</v>
      </c>
      <c r="F12" t="s">
        <v>5</v>
      </c>
      <c r="G12" t="s">
        <v>6</v>
      </c>
    </row>
    <row r="13" spans="2:11" ht="12.75">
      <c r="B13" s="1">
        <v>40516</v>
      </c>
      <c r="C13">
        <v>0</v>
      </c>
      <c r="D13" s="5"/>
      <c r="E13" s="5"/>
      <c r="F13" s="5"/>
      <c r="G13" s="5">
        <f>+E5</f>
        <v>4838</v>
      </c>
      <c r="H13" s="8" t="s">
        <v>17</v>
      </c>
      <c r="I13" s="8"/>
      <c r="J13" s="8"/>
      <c r="K13" s="8">
        <f>ROUND(+G13*E6/360*26,2)</f>
        <v>13.98</v>
      </c>
    </row>
    <row r="14" spans="2:7" ht="12.75">
      <c r="B14" s="1">
        <v>40547</v>
      </c>
      <c r="C14">
        <v>1</v>
      </c>
      <c r="D14" s="5">
        <f>+$E$8</f>
        <v>109.23746635649334</v>
      </c>
      <c r="E14" s="6">
        <f>+D14-F14</f>
        <v>93.10746635649335</v>
      </c>
      <c r="F14" s="5">
        <f>ROUND(+G13*$E$6/12,2)</f>
        <v>16.13</v>
      </c>
      <c r="G14" s="5">
        <f>+G13-E14</f>
        <v>4744.892533643507</v>
      </c>
    </row>
    <row r="15" spans="2:7" ht="12.75">
      <c r="B15" s="1">
        <v>40578</v>
      </c>
      <c r="C15">
        <v>2</v>
      </c>
      <c r="D15" s="5">
        <f aca="true" t="shared" si="0" ref="D15:D61">+$E$8</f>
        <v>109.23746635649334</v>
      </c>
      <c r="E15" s="6">
        <f aca="true" t="shared" si="1" ref="E15:E61">+D15-F15</f>
        <v>93.41746635649335</v>
      </c>
      <c r="F15" s="5">
        <f aca="true" t="shared" si="2" ref="F15:F61">ROUND(+G14*$E$6/12,2)</f>
        <v>15.82</v>
      </c>
      <c r="G15" s="5">
        <f aca="true" t="shared" si="3" ref="G15:G61">+G14-E15</f>
        <v>4651.475067287013</v>
      </c>
    </row>
    <row r="16" spans="2:7" ht="12.75">
      <c r="B16" s="1">
        <v>40606</v>
      </c>
      <c r="C16">
        <v>3</v>
      </c>
      <c r="D16" s="5">
        <f t="shared" si="0"/>
        <v>109.23746635649334</v>
      </c>
      <c r="E16" s="6">
        <f t="shared" si="1"/>
        <v>93.73746635649334</v>
      </c>
      <c r="F16" s="5">
        <f t="shared" si="2"/>
        <v>15.5</v>
      </c>
      <c r="G16" s="5">
        <f t="shared" si="3"/>
        <v>4557.73760093052</v>
      </c>
    </row>
    <row r="17" spans="2:7" ht="12.75">
      <c r="B17" s="1">
        <v>40637</v>
      </c>
      <c r="C17">
        <v>4</v>
      </c>
      <c r="D17" s="5">
        <f t="shared" si="0"/>
        <v>109.23746635649334</v>
      </c>
      <c r="E17" s="6">
        <f t="shared" si="1"/>
        <v>94.04746635649335</v>
      </c>
      <c r="F17" s="5">
        <f t="shared" si="2"/>
        <v>15.19</v>
      </c>
      <c r="G17" s="5">
        <f t="shared" si="3"/>
        <v>4463.690134574026</v>
      </c>
    </row>
    <row r="18" spans="2:7" ht="12.75">
      <c r="B18" s="1">
        <v>40667</v>
      </c>
      <c r="C18">
        <v>5</v>
      </c>
      <c r="D18" s="5">
        <f t="shared" si="0"/>
        <v>109.23746635649334</v>
      </c>
      <c r="E18" s="6">
        <f t="shared" si="1"/>
        <v>94.35746635649335</v>
      </c>
      <c r="F18" s="5">
        <f t="shared" si="2"/>
        <v>14.88</v>
      </c>
      <c r="G18" s="5">
        <f t="shared" si="3"/>
        <v>4369.332668217533</v>
      </c>
    </row>
    <row r="19" spans="2:7" ht="12.75">
      <c r="B19" s="1">
        <v>40698</v>
      </c>
      <c r="C19">
        <v>6</v>
      </c>
      <c r="D19" s="5">
        <f t="shared" si="0"/>
        <v>109.23746635649334</v>
      </c>
      <c r="E19" s="6">
        <f t="shared" si="1"/>
        <v>94.67746635649334</v>
      </c>
      <c r="F19" s="5">
        <f t="shared" si="2"/>
        <v>14.56</v>
      </c>
      <c r="G19" s="5">
        <f t="shared" si="3"/>
        <v>4274.65520186104</v>
      </c>
    </row>
    <row r="20" spans="2:7" ht="12.75">
      <c r="B20" s="1">
        <v>40728</v>
      </c>
      <c r="C20">
        <v>7</v>
      </c>
      <c r="D20" s="5">
        <f t="shared" si="0"/>
        <v>109.23746635649334</v>
      </c>
      <c r="E20" s="6">
        <f t="shared" si="1"/>
        <v>94.98746635649334</v>
      </c>
      <c r="F20" s="5">
        <f t="shared" si="2"/>
        <v>14.25</v>
      </c>
      <c r="G20" s="5">
        <f t="shared" si="3"/>
        <v>4179.667735504547</v>
      </c>
    </row>
    <row r="21" spans="2:7" ht="12.75">
      <c r="B21" s="1">
        <v>40759</v>
      </c>
      <c r="C21">
        <v>8</v>
      </c>
      <c r="D21" s="5">
        <f t="shared" si="0"/>
        <v>109.23746635649334</v>
      </c>
      <c r="E21" s="6">
        <f t="shared" si="1"/>
        <v>95.30746635649334</v>
      </c>
      <c r="F21" s="5">
        <f t="shared" si="2"/>
        <v>13.93</v>
      </c>
      <c r="G21" s="5">
        <f t="shared" si="3"/>
        <v>4084.3602691480532</v>
      </c>
    </row>
    <row r="22" spans="2:7" ht="12.75">
      <c r="B22" s="1">
        <v>40790</v>
      </c>
      <c r="C22">
        <v>9</v>
      </c>
      <c r="D22" s="5">
        <f t="shared" si="0"/>
        <v>109.23746635649334</v>
      </c>
      <c r="E22" s="6">
        <f t="shared" si="1"/>
        <v>95.62746635649334</v>
      </c>
      <c r="F22" s="5">
        <f t="shared" si="2"/>
        <v>13.61</v>
      </c>
      <c r="G22" s="5">
        <f t="shared" si="3"/>
        <v>3988.73280279156</v>
      </c>
    </row>
    <row r="23" spans="2:7" ht="12.75">
      <c r="B23" s="1">
        <v>40820</v>
      </c>
      <c r="C23">
        <v>10</v>
      </c>
      <c r="D23" s="5">
        <f t="shared" si="0"/>
        <v>109.23746635649334</v>
      </c>
      <c r="E23" s="6">
        <f t="shared" si="1"/>
        <v>95.93746635649335</v>
      </c>
      <c r="F23" s="5">
        <f t="shared" si="2"/>
        <v>13.3</v>
      </c>
      <c r="G23" s="5">
        <f t="shared" si="3"/>
        <v>3892.795336435067</v>
      </c>
    </row>
    <row r="24" spans="2:7" ht="12.75">
      <c r="B24" s="1">
        <v>40851</v>
      </c>
      <c r="C24">
        <v>11</v>
      </c>
      <c r="D24" s="5">
        <f t="shared" si="0"/>
        <v>109.23746635649334</v>
      </c>
      <c r="E24" s="6">
        <f t="shared" si="1"/>
        <v>96.25746635649334</v>
      </c>
      <c r="F24" s="5">
        <f t="shared" si="2"/>
        <v>12.98</v>
      </c>
      <c r="G24" s="5">
        <f t="shared" si="3"/>
        <v>3796.5378700785736</v>
      </c>
    </row>
    <row r="25" spans="2:10" ht="12.75">
      <c r="B25" s="1">
        <v>40881</v>
      </c>
      <c r="C25">
        <v>12</v>
      </c>
      <c r="D25" s="5">
        <f t="shared" si="0"/>
        <v>109.23746635649334</v>
      </c>
      <c r="E25" s="6">
        <f t="shared" si="1"/>
        <v>96.57746635649335</v>
      </c>
      <c r="F25" s="5">
        <f t="shared" si="2"/>
        <v>12.66</v>
      </c>
      <c r="G25" s="5">
        <f t="shared" si="3"/>
        <v>3699.96040372208</v>
      </c>
      <c r="H25" s="6">
        <f>SUM(E14:E25)</f>
        <v>1138.0395962779203</v>
      </c>
      <c r="I25" t="s">
        <v>15</v>
      </c>
      <c r="J25">
        <v>520</v>
      </c>
    </row>
    <row r="26" spans="2:10" ht="12.75">
      <c r="B26" s="1">
        <v>40912</v>
      </c>
      <c r="C26">
        <v>13</v>
      </c>
      <c r="D26" s="5">
        <f t="shared" si="0"/>
        <v>109.23746635649334</v>
      </c>
      <c r="E26" s="7">
        <f t="shared" si="1"/>
        <v>96.90746635649334</v>
      </c>
      <c r="F26" s="5">
        <f t="shared" si="2"/>
        <v>12.33</v>
      </c>
      <c r="G26" s="5">
        <f t="shared" si="3"/>
        <v>3603.052937365587</v>
      </c>
      <c r="H26" s="7">
        <f>SUM(E26:E61)</f>
        <v>3699.9687888337603</v>
      </c>
      <c r="I26" t="s">
        <v>16</v>
      </c>
      <c r="J26">
        <v>170</v>
      </c>
    </row>
    <row r="27" spans="2:7" ht="12.75">
      <c r="B27" s="1">
        <v>40943</v>
      </c>
      <c r="C27">
        <v>14</v>
      </c>
      <c r="D27" s="5">
        <f t="shared" si="0"/>
        <v>109.23746635649334</v>
      </c>
      <c r="E27" s="7">
        <f t="shared" si="1"/>
        <v>97.22746635649334</v>
      </c>
      <c r="F27" s="5">
        <f t="shared" si="2"/>
        <v>12.01</v>
      </c>
      <c r="G27" s="5">
        <f t="shared" si="3"/>
        <v>3505.8254710090932</v>
      </c>
    </row>
    <row r="28" spans="2:7" ht="12.75">
      <c r="B28" s="1">
        <v>40972</v>
      </c>
      <c r="C28">
        <v>15</v>
      </c>
      <c r="D28" s="5">
        <f t="shared" si="0"/>
        <v>109.23746635649334</v>
      </c>
      <c r="E28" s="7">
        <f t="shared" si="1"/>
        <v>97.54746635649335</v>
      </c>
      <c r="F28" s="5">
        <f t="shared" si="2"/>
        <v>11.69</v>
      </c>
      <c r="G28" s="5">
        <f t="shared" si="3"/>
        <v>3408.2780046526</v>
      </c>
    </row>
    <row r="29" spans="2:7" ht="12.75">
      <c r="B29" s="1">
        <v>41003</v>
      </c>
      <c r="C29">
        <v>16</v>
      </c>
      <c r="D29" s="5">
        <f t="shared" si="0"/>
        <v>109.23746635649334</v>
      </c>
      <c r="E29" s="7">
        <f t="shared" si="1"/>
        <v>97.87746635649334</v>
      </c>
      <c r="F29" s="5">
        <f t="shared" si="2"/>
        <v>11.36</v>
      </c>
      <c r="G29" s="5">
        <f t="shared" si="3"/>
        <v>3310.400538296107</v>
      </c>
    </row>
    <row r="30" spans="2:7" ht="12.75">
      <c r="B30" s="1">
        <v>41033</v>
      </c>
      <c r="C30">
        <v>17</v>
      </c>
      <c r="D30" s="5">
        <f t="shared" si="0"/>
        <v>109.23746635649334</v>
      </c>
      <c r="E30" s="7">
        <f t="shared" si="1"/>
        <v>98.20746635649334</v>
      </c>
      <c r="F30" s="5">
        <f t="shared" si="2"/>
        <v>11.03</v>
      </c>
      <c r="G30" s="5">
        <f t="shared" si="3"/>
        <v>3212.193071939613</v>
      </c>
    </row>
    <row r="31" spans="2:7" ht="12.75">
      <c r="B31" s="1">
        <v>41064</v>
      </c>
      <c r="C31">
        <v>18</v>
      </c>
      <c r="D31" s="5">
        <f t="shared" si="0"/>
        <v>109.23746635649334</v>
      </c>
      <c r="E31" s="7">
        <f t="shared" si="1"/>
        <v>98.52746635649333</v>
      </c>
      <c r="F31" s="5">
        <f t="shared" si="2"/>
        <v>10.71</v>
      </c>
      <c r="G31" s="5">
        <f t="shared" si="3"/>
        <v>3113.66560558312</v>
      </c>
    </row>
    <row r="32" spans="2:7" ht="12.75">
      <c r="B32" s="1">
        <v>41094</v>
      </c>
      <c r="C32">
        <v>19</v>
      </c>
      <c r="D32" s="5">
        <f t="shared" si="0"/>
        <v>109.23746635649334</v>
      </c>
      <c r="E32" s="7">
        <f t="shared" si="1"/>
        <v>98.85746635649335</v>
      </c>
      <c r="F32" s="5">
        <f t="shared" si="2"/>
        <v>10.38</v>
      </c>
      <c r="G32" s="5">
        <f t="shared" si="3"/>
        <v>3014.8081392266267</v>
      </c>
    </row>
    <row r="33" spans="2:7" ht="12.75">
      <c r="B33" s="1">
        <v>41125</v>
      </c>
      <c r="C33">
        <v>20</v>
      </c>
      <c r="D33" s="5">
        <f t="shared" si="0"/>
        <v>109.23746635649334</v>
      </c>
      <c r="E33" s="7">
        <f t="shared" si="1"/>
        <v>99.18746635649335</v>
      </c>
      <c r="F33" s="5">
        <f t="shared" si="2"/>
        <v>10.05</v>
      </c>
      <c r="G33" s="5">
        <f t="shared" si="3"/>
        <v>2915.6206728701336</v>
      </c>
    </row>
    <row r="34" spans="2:7" ht="12.75">
      <c r="B34" s="1">
        <v>41156</v>
      </c>
      <c r="C34">
        <v>21</v>
      </c>
      <c r="D34" s="5">
        <f t="shared" si="0"/>
        <v>109.23746635649334</v>
      </c>
      <c r="E34" s="7">
        <f t="shared" si="1"/>
        <v>99.51746635649334</v>
      </c>
      <c r="F34" s="5">
        <f t="shared" si="2"/>
        <v>9.72</v>
      </c>
      <c r="G34" s="5">
        <f t="shared" si="3"/>
        <v>2816.10320651364</v>
      </c>
    </row>
    <row r="35" spans="2:7" ht="12.75">
      <c r="B35" s="1">
        <v>41186</v>
      </c>
      <c r="C35">
        <v>22</v>
      </c>
      <c r="D35" s="5">
        <f t="shared" si="0"/>
        <v>109.23746635649334</v>
      </c>
      <c r="E35" s="7">
        <f t="shared" si="1"/>
        <v>99.84746635649334</v>
      </c>
      <c r="F35" s="5">
        <f t="shared" si="2"/>
        <v>9.39</v>
      </c>
      <c r="G35" s="5">
        <f t="shared" si="3"/>
        <v>2716.2557401571466</v>
      </c>
    </row>
    <row r="36" spans="2:7" ht="12.75">
      <c r="B36" s="1">
        <v>41217</v>
      </c>
      <c r="C36">
        <v>23</v>
      </c>
      <c r="D36" s="5">
        <f t="shared" si="0"/>
        <v>109.23746635649334</v>
      </c>
      <c r="E36" s="7">
        <f t="shared" si="1"/>
        <v>100.18746635649335</v>
      </c>
      <c r="F36" s="5">
        <f t="shared" si="2"/>
        <v>9.05</v>
      </c>
      <c r="G36" s="5">
        <f t="shared" si="3"/>
        <v>2616.0682738006535</v>
      </c>
    </row>
    <row r="37" spans="2:7" ht="12.75">
      <c r="B37" s="1">
        <v>41247</v>
      </c>
      <c r="C37">
        <v>24</v>
      </c>
      <c r="D37" s="5">
        <f t="shared" si="0"/>
        <v>109.23746635649334</v>
      </c>
      <c r="E37" s="7">
        <f t="shared" si="1"/>
        <v>100.51746635649334</v>
      </c>
      <c r="F37" s="5">
        <f t="shared" si="2"/>
        <v>8.72</v>
      </c>
      <c r="G37" s="5">
        <f t="shared" si="3"/>
        <v>2515.55080744416</v>
      </c>
    </row>
    <row r="38" spans="2:7" ht="12.75">
      <c r="B38" s="1">
        <v>41278</v>
      </c>
      <c r="C38">
        <v>25</v>
      </c>
      <c r="D38" s="5">
        <f t="shared" si="0"/>
        <v>109.23746635649334</v>
      </c>
      <c r="E38" s="7">
        <f t="shared" si="1"/>
        <v>100.84746635649334</v>
      </c>
      <c r="F38" s="5">
        <f t="shared" si="2"/>
        <v>8.39</v>
      </c>
      <c r="G38" s="5">
        <f t="shared" si="3"/>
        <v>2414.7033410876666</v>
      </c>
    </row>
    <row r="39" spans="2:7" ht="12.75">
      <c r="B39" s="1">
        <v>41309</v>
      </c>
      <c r="C39">
        <v>26</v>
      </c>
      <c r="D39" s="5">
        <f t="shared" si="0"/>
        <v>109.23746635649334</v>
      </c>
      <c r="E39" s="7">
        <f t="shared" si="1"/>
        <v>101.18746635649335</v>
      </c>
      <c r="F39" s="5">
        <f t="shared" si="2"/>
        <v>8.05</v>
      </c>
      <c r="G39" s="5">
        <f t="shared" si="3"/>
        <v>2313.5158747311734</v>
      </c>
    </row>
    <row r="40" spans="2:7" ht="12.75">
      <c r="B40" s="1">
        <v>41337</v>
      </c>
      <c r="C40">
        <v>27</v>
      </c>
      <c r="D40" s="5">
        <f t="shared" si="0"/>
        <v>109.23746635649334</v>
      </c>
      <c r="E40" s="7">
        <f t="shared" si="1"/>
        <v>101.52746635649335</v>
      </c>
      <c r="F40" s="5">
        <f t="shared" si="2"/>
        <v>7.71</v>
      </c>
      <c r="G40" s="5">
        <f t="shared" si="3"/>
        <v>2211.98840837468</v>
      </c>
    </row>
    <row r="41" spans="2:7" ht="12.75">
      <c r="B41" s="1">
        <v>41368</v>
      </c>
      <c r="C41">
        <v>28</v>
      </c>
      <c r="D41" s="5">
        <f t="shared" si="0"/>
        <v>109.23746635649334</v>
      </c>
      <c r="E41" s="7">
        <f t="shared" si="1"/>
        <v>101.86746635649334</v>
      </c>
      <c r="F41" s="5">
        <f t="shared" si="2"/>
        <v>7.37</v>
      </c>
      <c r="G41" s="5">
        <f t="shared" si="3"/>
        <v>2110.1209420181867</v>
      </c>
    </row>
    <row r="42" spans="2:7" ht="12.75">
      <c r="B42" s="1">
        <v>41398</v>
      </c>
      <c r="C42">
        <v>29</v>
      </c>
      <c r="D42" s="5">
        <f t="shared" si="0"/>
        <v>109.23746635649334</v>
      </c>
      <c r="E42" s="7">
        <f t="shared" si="1"/>
        <v>102.20746635649334</v>
      </c>
      <c r="F42" s="5">
        <f t="shared" si="2"/>
        <v>7.03</v>
      </c>
      <c r="G42" s="5">
        <f t="shared" si="3"/>
        <v>2007.9134756616934</v>
      </c>
    </row>
    <row r="43" spans="2:7" ht="12.75">
      <c r="B43" s="1">
        <v>41429</v>
      </c>
      <c r="C43">
        <v>30</v>
      </c>
      <c r="D43" s="5">
        <f t="shared" si="0"/>
        <v>109.23746635649334</v>
      </c>
      <c r="E43" s="7">
        <f t="shared" si="1"/>
        <v>102.54746635649335</v>
      </c>
      <c r="F43" s="5">
        <f t="shared" si="2"/>
        <v>6.69</v>
      </c>
      <c r="G43" s="5">
        <f t="shared" si="3"/>
        <v>1905.3660093052001</v>
      </c>
    </row>
    <row r="44" spans="2:7" ht="12.75">
      <c r="B44" s="1">
        <v>41459</v>
      </c>
      <c r="C44">
        <v>31</v>
      </c>
      <c r="D44" s="5">
        <f t="shared" si="0"/>
        <v>109.23746635649334</v>
      </c>
      <c r="E44" s="7">
        <f t="shared" si="1"/>
        <v>102.88746635649335</v>
      </c>
      <c r="F44" s="5">
        <f t="shared" si="2"/>
        <v>6.35</v>
      </c>
      <c r="G44" s="5">
        <f t="shared" si="3"/>
        <v>1802.4785429487067</v>
      </c>
    </row>
    <row r="45" spans="2:7" ht="12.75">
      <c r="B45" s="1">
        <v>41490</v>
      </c>
      <c r="C45">
        <v>32</v>
      </c>
      <c r="D45" s="5">
        <f t="shared" si="0"/>
        <v>109.23746635649334</v>
      </c>
      <c r="E45" s="7">
        <f t="shared" si="1"/>
        <v>103.22746635649334</v>
      </c>
      <c r="F45" s="5">
        <f t="shared" si="2"/>
        <v>6.01</v>
      </c>
      <c r="G45" s="5">
        <f t="shared" si="3"/>
        <v>1699.2510765922134</v>
      </c>
    </row>
    <row r="46" spans="2:7" ht="12.75">
      <c r="B46" s="1">
        <v>41521</v>
      </c>
      <c r="C46">
        <v>33</v>
      </c>
      <c r="D46" s="5">
        <f t="shared" si="0"/>
        <v>109.23746635649334</v>
      </c>
      <c r="E46" s="7">
        <f t="shared" si="1"/>
        <v>103.57746635649335</v>
      </c>
      <c r="F46" s="5">
        <f t="shared" si="2"/>
        <v>5.66</v>
      </c>
      <c r="G46" s="5">
        <f t="shared" si="3"/>
        <v>1595.67361023572</v>
      </c>
    </row>
    <row r="47" spans="2:7" ht="12.75">
      <c r="B47" s="1">
        <v>41551</v>
      </c>
      <c r="C47">
        <v>34</v>
      </c>
      <c r="D47" s="5">
        <f t="shared" si="0"/>
        <v>109.23746635649334</v>
      </c>
      <c r="E47" s="7">
        <f t="shared" si="1"/>
        <v>103.91746635649335</v>
      </c>
      <c r="F47" s="5">
        <f t="shared" si="2"/>
        <v>5.32</v>
      </c>
      <c r="G47" s="5">
        <f t="shared" si="3"/>
        <v>1491.7561438792266</v>
      </c>
    </row>
    <row r="48" spans="2:7" ht="12.75">
      <c r="B48" s="1">
        <v>41582</v>
      </c>
      <c r="C48">
        <v>35</v>
      </c>
      <c r="D48" s="5">
        <f t="shared" si="0"/>
        <v>109.23746635649334</v>
      </c>
      <c r="E48" s="7">
        <f t="shared" si="1"/>
        <v>104.26746635649334</v>
      </c>
      <c r="F48" s="5">
        <f t="shared" si="2"/>
        <v>4.97</v>
      </c>
      <c r="G48" s="5">
        <f t="shared" si="3"/>
        <v>1387.4886775227333</v>
      </c>
    </row>
    <row r="49" spans="2:7" ht="12.75">
      <c r="B49" s="1">
        <v>41612</v>
      </c>
      <c r="C49">
        <v>36</v>
      </c>
      <c r="D49" s="5">
        <f t="shared" si="0"/>
        <v>109.23746635649334</v>
      </c>
      <c r="E49" s="7">
        <f t="shared" si="1"/>
        <v>104.61746635649334</v>
      </c>
      <c r="F49" s="5">
        <f t="shared" si="2"/>
        <v>4.62</v>
      </c>
      <c r="G49" s="5">
        <f t="shared" si="3"/>
        <v>1282.8712111662398</v>
      </c>
    </row>
    <row r="50" spans="2:7" ht="12.75">
      <c r="B50" s="1">
        <v>41643</v>
      </c>
      <c r="C50">
        <v>37</v>
      </c>
      <c r="D50" s="5">
        <f t="shared" si="0"/>
        <v>109.23746635649334</v>
      </c>
      <c r="E50" s="7">
        <f t="shared" si="1"/>
        <v>104.95746635649334</v>
      </c>
      <c r="F50" s="5">
        <f t="shared" si="2"/>
        <v>4.28</v>
      </c>
      <c r="G50" s="5">
        <f t="shared" si="3"/>
        <v>1177.9137448097465</v>
      </c>
    </row>
    <row r="51" spans="2:7" ht="12.75">
      <c r="B51" s="1">
        <v>41674</v>
      </c>
      <c r="C51">
        <v>38</v>
      </c>
      <c r="D51" s="5">
        <f t="shared" si="0"/>
        <v>109.23746635649334</v>
      </c>
      <c r="E51" s="7">
        <f t="shared" si="1"/>
        <v>105.30746635649334</v>
      </c>
      <c r="F51" s="5">
        <f t="shared" si="2"/>
        <v>3.93</v>
      </c>
      <c r="G51" s="5">
        <f t="shared" si="3"/>
        <v>1072.6062784532533</v>
      </c>
    </row>
    <row r="52" spans="2:7" ht="12.75">
      <c r="B52" s="1">
        <v>41702</v>
      </c>
      <c r="C52">
        <v>39</v>
      </c>
      <c r="D52" s="5">
        <f t="shared" si="0"/>
        <v>109.23746635649334</v>
      </c>
      <c r="E52" s="7">
        <f t="shared" si="1"/>
        <v>105.65746635649334</v>
      </c>
      <c r="F52" s="5">
        <f t="shared" si="2"/>
        <v>3.58</v>
      </c>
      <c r="G52" s="5">
        <f t="shared" si="3"/>
        <v>966.9488120967599</v>
      </c>
    </row>
    <row r="53" spans="2:7" ht="12.75">
      <c r="B53" s="1">
        <v>41733</v>
      </c>
      <c r="C53">
        <v>40</v>
      </c>
      <c r="D53" s="5">
        <f t="shared" si="0"/>
        <v>109.23746635649334</v>
      </c>
      <c r="E53" s="7">
        <f t="shared" si="1"/>
        <v>106.01746635649334</v>
      </c>
      <c r="F53" s="5">
        <f t="shared" si="2"/>
        <v>3.22</v>
      </c>
      <c r="G53" s="5">
        <f t="shared" si="3"/>
        <v>860.9313457402666</v>
      </c>
    </row>
    <row r="54" spans="2:7" ht="12.75">
      <c r="B54" s="1">
        <v>41763</v>
      </c>
      <c r="C54">
        <v>41</v>
      </c>
      <c r="D54" s="5">
        <f t="shared" si="0"/>
        <v>109.23746635649334</v>
      </c>
      <c r="E54" s="7">
        <f t="shared" si="1"/>
        <v>106.36746635649334</v>
      </c>
      <c r="F54" s="5">
        <f t="shared" si="2"/>
        <v>2.87</v>
      </c>
      <c r="G54" s="5">
        <f t="shared" si="3"/>
        <v>754.5638793837733</v>
      </c>
    </row>
    <row r="55" spans="2:7" ht="12.75">
      <c r="B55" s="1">
        <v>41794</v>
      </c>
      <c r="C55">
        <v>42</v>
      </c>
      <c r="D55" s="5">
        <f t="shared" si="0"/>
        <v>109.23746635649334</v>
      </c>
      <c r="E55" s="7">
        <f t="shared" si="1"/>
        <v>106.71746635649335</v>
      </c>
      <c r="F55" s="5">
        <f t="shared" si="2"/>
        <v>2.52</v>
      </c>
      <c r="G55" s="5">
        <f t="shared" si="3"/>
        <v>647.8464130272799</v>
      </c>
    </row>
    <row r="56" spans="2:7" ht="12.75">
      <c r="B56" s="1">
        <v>41824</v>
      </c>
      <c r="C56">
        <v>43</v>
      </c>
      <c r="D56" s="5">
        <f t="shared" si="0"/>
        <v>109.23746635649334</v>
      </c>
      <c r="E56" s="7">
        <f t="shared" si="1"/>
        <v>107.07746635649335</v>
      </c>
      <c r="F56" s="5">
        <f t="shared" si="2"/>
        <v>2.16</v>
      </c>
      <c r="G56" s="5">
        <f t="shared" si="3"/>
        <v>540.7689466707866</v>
      </c>
    </row>
    <row r="57" spans="2:7" ht="12.75">
      <c r="B57" s="1">
        <v>41855</v>
      </c>
      <c r="C57">
        <v>44</v>
      </c>
      <c r="D57" s="5">
        <f t="shared" si="0"/>
        <v>109.23746635649334</v>
      </c>
      <c r="E57" s="7">
        <f t="shared" si="1"/>
        <v>107.43746635649335</v>
      </c>
      <c r="F57" s="5">
        <f t="shared" si="2"/>
        <v>1.8</v>
      </c>
      <c r="G57" s="5">
        <f t="shared" si="3"/>
        <v>433.33148031429323</v>
      </c>
    </row>
    <row r="58" spans="2:7" ht="12.75">
      <c r="B58" s="1">
        <v>41886</v>
      </c>
      <c r="C58">
        <v>45</v>
      </c>
      <c r="D58" s="5">
        <f t="shared" si="0"/>
        <v>109.23746635649334</v>
      </c>
      <c r="E58" s="7">
        <f t="shared" si="1"/>
        <v>107.79746635649335</v>
      </c>
      <c r="F58" s="5">
        <f t="shared" si="2"/>
        <v>1.44</v>
      </c>
      <c r="G58" s="5">
        <f t="shared" si="3"/>
        <v>325.53401395779986</v>
      </c>
    </row>
    <row r="59" spans="2:7" ht="12.75">
      <c r="B59" s="1">
        <v>41916</v>
      </c>
      <c r="C59">
        <v>46</v>
      </c>
      <c r="D59" s="5">
        <f t="shared" si="0"/>
        <v>109.23746635649334</v>
      </c>
      <c r="E59" s="7">
        <f t="shared" si="1"/>
        <v>108.14746635649334</v>
      </c>
      <c r="F59" s="5">
        <f t="shared" si="2"/>
        <v>1.09</v>
      </c>
      <c r="G59" s="5">
        <f t="shared" si="3"/>
        <v>217.38654760130652</v>
      </c>
    </row>
    <row r="60" spans="2:7" ht="12.75">
      <c r="B60" s="1">
        <v>41947</v>
      </c>
      <c r="C60">
        <v>47</v>
      </c>
      <c r="D60" s="5">
        <f t="shared" si="0"/>
        <v>109.23746635649334</v>
      </c>
      <c r="E60" s="7">
        <f t="shared" si="1"/>
        <v>108.51746635649334</v>
      </c>
      <c r="F60" s="5">
        <f t="shared" si="2"/>
        <v>0.72</v>
      </c>
      <c r="G60" s="5">
        <f t="shared" si="3"/>
        <v>108.86908124481317</v>
      </c>
    </row>
    <row r="61" spans="2:7" ht="12.75">
      <c r="B61" s="1">
        <v>41977</v>
      </c>
      <c r="C61">
        <v>48</v>
      </c>
      <c r="D61" s="5">
        <f t="shared" si="0"/>
        <v>109.23746635649334</v>
      </c>
      <c r="E61" s="7">
        <f t="shared" si="1"/>
        <v>108.87746635649334</v>
      </c>
      <c r="F61" s="5">
        <f t="shared" si="2"/>
        <v>0.36</v>
      </c>
      <c r="G61" s="5">
        <f t="shared" si="3"/>
        <v>-0.008385111680169643</v>
      </c>
    </row>
    <row r="62" spans="4:7" ht="12.75">
      <c r="D62" s="5"/>
      <c r="E62" s="5"/>
      <c r="F62" s="5"/>
      <c r="G62" s="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OSVALDO</cp:lastModifiedBy>
  <dcterms:created xsi:type="dcterms:W3CDTF">2010-12-21T17:27:14Z</dcterms:created>
  <dcterms:modified xsi:type="dcterms:W3CDTF">2010-12-21T17:37:57Z</dcterms:modified>
  <cp:category/>
  <cp:version/>
  <cp:contentType/>
  <cp:contentStatus/>
</cp:coreProperties>
</file>