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ING-GTS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<sst xmlns="http://schemas.openxmlformats.org/spreadsheetml/2006/main" count="74" uniqueCount="69">
  <si>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 xml:space="preserve"> </t>
  </si>
  <si>
    <t>INGRESOS</t>
  </si>
  <si>
    <t>GASTOS</t>
  </si>
  <si>
    <t>1.a</t>
  </si>
  <si>
    <t>1.b</t>
  </si>
  <si>
    <t>OTROS GASTOS</t>
  </si>
  <si>
    <t>TOTAL GASTOS</t>
  </si>
  <si>
    <t>CUOTAS DE USUARIOS</t>
  </si>
  <si>
    <t>DONATIVOS</t>
  </si>
  <si>
    <t>OTROS INGRESOS FINANCIEROS</t>
  </si>
  <si>
    <t>COMPRAS ALIMENTACION</t>
  </si>
  <si>
    <t>COMPRAS UTILES</t>
  </si>
  <si>
    <t>REPARACIONES Y CONSERVAC</t>
  </si>
  <si>
    <t>MANTENIMIENTOS</t>
  </si>
  <si>
    <t>SERVICIO Y GASTOS LIMPIEZA</t>
  </si>
  <si>
    <t>ASESORIAS</t>
  </si>
  <si>
    <t>PRIMAS DE SEGUROS EDIFICIO</t>
  </si>
  <si>
    <t>PRIMAS DE SEGUROS (RC)</t>
  </si>
  <si>
    <t>SERVICIOS BANCARIOS Y SIMILARES</t>
  </si>
  <si>
    <t>ELECTRICIDAD</t>
  </si>
  <si>
    <t>GAS CIUDAD</t>
  </si>
  <si>
    <t>AGUA</t>
  </si>
  <si>
    <t>BASURAS</t>
  </si>
  <si>
    <t>TELEFONO-FAX</t>
  </si>
  <si>
    <t>GASTOS OFICINA</t>
  </si>
  <si>
    <t>SEGURIDAD SOCIAL</t>
  </si>
  <si>
    <t>VESTUARIO DEL PERSONAL</t>
  </si>
  <si>
    <t>GASTOS PREVENCION RIESGOS</t>
  </si>
  <si>
    <t>SEGURIDAD SOCIAL (GTS ADMINISTR)</t>
  </si>
  <si>
    <t>TRANSPORTES</t>
  </si>
  <si>
    <t>MANTENIMIENTO ASCENSORES</t>
  </si>
  <si>
    <t>A</t>
  </si>
  <si>
    <t>B</t>
  </si>
  <si>
    <t>C</t>
  </si>
  <si>
    <t>D</t>
  </si>
  <si>
    <t>Diferencia Ingresos-Gastos</t>
  </si>
  <si>
    <t>CUENTA DE PERDIDAS Y GANANCIAS</t>
  </si>
  <si>
    <t>Cuotas de usuarios y Afiliados</t>
  </si>
  <si>
    <t>Ingresos de Promociones, Patroc. y Colaboradores</t>
  </si>
  <si>
    <t>2.b</t>
  </si>
  <si>
    <t>Gastos por Colaboración y Organo de Gobierno</t>
  </si>
  <si>
    <t>Aprovisionamientos</t>
  </si>
  <si>
    <t>Otros Ingresos de Explotacion</t>
  </si>
  <si>
    <t>Gastos de Personal</t>
  </si>
  <si>
    <t>Otros Gastos de Explotación</t>
  </si>
  <si>
    <t>Amortización del Inmovilizado</t>
  </si>
  <si>
    <t>RESULTADO DE EXPLOTACION</t>
  </si>
  <si>
    <t>Ingresos Financieros</t>
  </si>
  <si>
    <t>RESULTADO FINANCIERO</t>
  </si>
  <si>
    <t>RESULTADO ANTES DE IMPUESTOS</t>
  </si>
  <si>
    <t>RESULTADO DEL EJERCICIO</t>
  </si>
  <si>
    <t>Total Ingresos</t>
  </si>
  <si>
    <t>Total Gastos</t>
  </si>
  <si>
    <t>Diferencia</t>
  </si>
  <si>
    <t>%</t>
  </si>
  <si>
    <t>CONSULTORIA</t>
  </si>
  <si>
    <t>PUBLICIDAD</t>
  </si>
  <si>
    <t>OTROS GASTOS DE PERSONAL</t>
  </si>
  <si>
    <t>DOT ANUAL AMORT INMOV INMATER</t>
  </si>
  <si>
    <t>DOT ANUAL AMORT INMOV MATER</t>
  </si>
  <si>
    <t>PRESUPUESTO 2012</t>
  </si>
  <si>
    <t>OTROS GASTOS FINANCIEROS</t>
  </si>
  <si>
    <t>Gastos Financieros</t>
  </si>
  <si>
    <t xml:space="preserve">FUNDACION </t>
  </si>
  <si>
    <t xml:space="preserve">SALARIOS </t>
  </si>
  <si>
    <t>SALARIOS (GTS ADMINISTR)</t>
  </si>
  <si>
    <t xml:space="preserve">AYUDAS </t>
  </si>
  <si>
    <t>OTROS INGRESOS DE GESTION</t>
  </si>
  <si>
    <t>PRESUPUESTO DE INGRESOS Y GASTOS 2012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</si>
</sst>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#,##0.00_ ;[Red]\-#,##0.00\ 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177" fontId="5" fillId="0" borderId="1" xfId="0" applyNumberFormat="1" applyFont="1" applyBorder="1" applyAlignment="1">
      <alignment/>
    </xf>
    <xf numFmtId="177" fontId="5" fillId="0" borderId="1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 horizontal="center"/>
    </xf>
    <xf numFmtId="172" fontId="5" fillId="0" borderId="3" xfId="0" applyNumberFormat="1" applyFont="1" applyBorder="1" applyAlignment="1">
      <alignment/>
    </xf>
    <xf numFmtId="0" fontId="4" fillId="0" borderId="3" xfId="0" applyNumberFormat="1" applyFont="1" applyBorder="1" applyAlignment="1">
      <alignment horizontal="center"/>
    </xf>
    <xf numFmtId="172" fontId="4" fillId="0" borderId="4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0" fontId="4" fillId="0" borderId="6" xfId="0" applyNumberFormat="1" applyFont="1" applyBorder="1" applyAlignment="1">
      <alignment horizontal="center"/>
    </xf>
    <xf numFmtId="172" fontId="5" fillId="0" borderId="7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172" fontId="4" fillId="0" borderId="9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177" fontId="5" fillId="0" borderId="11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4" fillId="0" borderId="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C3" sqref="C3"/>
    </sheetView>
  </sheetViews>
  <sheetFormatPr defaultColWidth="11.421875" defaultRowHeight="12.75"/>
  <cols>
    <col min="1" max="1" width="2.28125" style="2" customWidth="1"/>
    <col min="2" max="2" width="6.00390625" style="2" bestFit="1" customWidth="1"/>
    <col min="3" max="3" width="43.140625" style="2" customWidth="1"/>
    <col min="4" max="4" width="10.28125" style="2" bestFit="1" customWidth="1"/>
    <col min="5" max="5" width="6.421875" style="2" customWidth="1"/>
    <col min="6" max="6" width="16.421875" style="2" bestFit="1" customWidth="1"/>
    <col min="7" max="16384" width="11.421875" style="2" customWidth="1"/>
  </cols>
  <sheetData>
    <row r="1" spans="2:3" ht="20.25">
      <c r="B1" s="11" t="s">
        <v>0</v>
      </c>
      <c r="C1" s="24" t="s">
        <v>63</v>
      </c>
    </row>
    <row r="2" spans="2:3" ht="12.75">
      <c r="B2" s="11"/>
      <c r="C2" s="25"/>
    </row>
    <row r="3" spans="2:3" ht="15.75">
      <c r="B3" s="11"/>
      <c r="C3" s="26" t="s">
        <v>68</v>
      </c>
    </row>
    <row r="4" spans="2:3" ht="12.75">
      <c r="B4" s="11"/>
      <c r="C4" s="27"/>
    </row>
    <row r="5" spans="2:6" ht="12.75">
      <c r="B5" s="28"/>
      <c r="C5" s="29" t="s">
        <v>1</v>
      </c>
      <c r="D5" s="40">
        <v>2011</v>
      </c>
      <c r="E5" s="40" t="s">
        <v>54</v>
      </c>
      <c r="F5" s="40" t="s">
        <v>60</v>
      </c>
    </row>
    <row r="6" spans="2:6" ht="12.75">
      <c r="B6" s="23">
        <v>72000</v>
      </c>
      <c r="C6" s="5" t="s">
        <v>7</v>
      </c>
      <c r="D6" s="3"/>
      <c r="E6" s="41"/>
      <c r="F6" s="3">
        <v>575000</v>
      </c>
    </row>
    <row r="7" spans="2:6" ht="12.75">
      <c r="B7" s="6">
        <v>72301</v>
      </c>
      <c r="C7" s="5" t="s">
        <v>66</v>
      </c>
      <c r="D7" s="3"/>
      <c r="E7" s="41"/>
      <c r="F7" s="3">
        <v>30000</v>
      </c>
    </row>
    <row r="8" spans="2:6" ht="12.75">
      <c r="B8" s="6">
        <v>72311</v>
      </c>
      <c r="C8" s="5" t="s">
        <v>8</v>
      </c>
      <c r="D8" s="3"/>
      <c r="E8" s="41"/>
      <c r="F8" s="3">
        <v>1000</v>
      </c>
    </row>
    <row r="9" spans="2:6" ht="12.75">
      <c r="B9" s="6">
        <v>75900</v>
      </c>
      <c r="C9" s="5" t="s">
        <v>67</v>
      </c>
      <c r="D9" s="3"/>
      <c r="E9" s="41"/>
      <c r="F9" s="3">
        <v>6000</v>
      </c>
    </row>
    <row r="10" spans="2:6" ht="12.75">
      <c r="B10" s="6">
        <v>76900</v>
      </c>
      <c r="C10" s="5" t="s">
        <v>9</v>
      </c>
      <c r="D10" s="3"/>
      <c r="E10" s="41"/>
      <c r="F10" s="3">
        <v>50</v>
      </c>
    </row>
    <row r="11" spans="2:6" ht="13.5" thickBot="1">
      <c r="B11" s="30"/>
      <c r="C11" s="31" t="s">
        <v>6</v>
      </c>
      <c r="D11" s="22">
        <f>SUM(D6:D10)</f>
        <v>0</v>
      </c>
      <c r="E11" s="42"/>
      <c r="F11" s="22">
        <f>SUM(F6:F10)</f>
        <v>612050</v>
      </c>
    </row>
    <row r="12" spans="2:4" ht="13.5" thickTop="1">
      <c r="B12" s="11"/>
      <c r="C12" s="27"/>
      <c r="D12" s="34"/>
    </row>
    <row r="13" spans="2:6" ht="12.75">
      <c r="B13" s="28"/>
      <c r="C13" s="29" t="s">
        <v>2</v>
      </c>
      <c r="D13" s="40">
        <v>2011</v>
      </c>
      <c r="E13" s="40" t="s">
        <v>54</v>
      </c>
      <c r="F13" s="40" t="s">
        <v>60</v>
      </c>
    </row>
    <row r="14" spans="2:6" ht="12.75">
      <c r="B14" s="8">
        <v>60210</v>
      </c>
      <c r="C14" s="2" t="s">
        <v>10</v>
      </c>
      <c r="D14" s="3"/>
      <c r="E14" s="41"/>
      <c r="F14" s="3">
        <v>55000</v>
      </c>
    </row>
    <row r="15" spans="2:6" ht="12.75">
      <c r="B15" s="8">
        <v>60220</v>
      </c>
      <c r="C15" s="2" t="s">
        <v>11</v>
      </c>
      <c r="D15" s="3"/>
      <c r="E15" s="41"/>
      <c r="F15" s="3">
        <v>50</v>
      </c>
    </row>
    <row r="16" spans="2:6" ht="12.75">
      <c r="B16" s="8">
        <v>62200</v>
      </c>
      <c r="C16" s="2" t="s">
        <v>12</v>
      </c>
      <c r="D16" s="3"/>
      <c r="E16" s="41"/>
      <c r="F16" s="3">
        <v>3000</v>
      </c>
    </row>
    <row r="17" spans="2:6" ht="12.75">
      <c r="B17" s="8">
        <v>62210</v>
      </c>
      <c r="C17" s="2" t="s">
        <v>13</v>
      </c>
      <c r="D17" s="3"/>
      <c r="E17" s="41"/>
      <c r="F17" s="3">
        <v>4500</v>
      </c>
    </row>
    <row r="18" spans="2:6" ht="12.75">
      <c r="B18" s="8">
        <v>62220</v>
      </c>
      <c r="C18" s="2" t="s">
        <v>30</v>
      </c>
      <c r="D18" s="3"/>
      <c r="E18" s="41"/>
      <c r="F18" s="3">
        <v>2500</v>
      </c>
    </row>
    <row r="19" spans="2:6" ht="12.75">
      <c r="B19" s="8">
        <v>62240</v>
      </c>
      <c r="C19" s="2" t="s">
        <v>14</v>
      </c>
      <c r="D19" s="3"/>
      <c r="E19" s="41"/>
      <c r="F19" s="3">
        <v>60000</v>
      </c>
    </row>
    <row r="20" spans="2:6" ht="12.75">
      <c r="B20" s="8">
        <v>62320</v>
      </c>
      <c r="C20" s="2" t="s">
        <v>15</v>
      </c>
      <c r="D20" s="3"/>
      <c r="E20" s="41"/>
      <c r="F20" s="3">
        <v>7500</v>
      </c>
    </row>
    <row r="21" spans="2:6" ht="12.75">
      <c r="B21" s="7">
        <v>62323</v>
      </c>
      <c r="C21" s="1" t="s">
        <v>55</v>
      </c>
      <c r="D21" s="3"/>
      <c r="E21" s="41"/>
      <c r="F21" s="3">
        <v>1750</v>
      </c>
    </row>
    <row r="22" spans="2:6" ht="12.75">
      <c r="B22" s="7">
        <v>62330</v>
      </c>
      <c r="C22" s="1" t="s">
        <v>27</v>
      </c>
      <c r="D22" s="3"/>
      <c r="E22" s="41"/>
      <c r="F22" s="3">
        <v>2250</v>
      </c>
    </row>
    <row r="23" spans="2:6" ht="12.75">
      <c r="B23" s="7">
        <v>62400</v>
      </c>
      <c r="C23" s="1" t="s">
        <v>29</v>
      </c>
      <c r="D23" s="3"/>
      <c r="E23" s="41"/>
      <c r="F23" s="3">
        <v>215</v>
      </c>
    </row>
    <row r="24" spans="2:6" ht="12.75">
      <c r="B24" s="8">
        <v>62510</v>
      </c>
      <c r="C24" s="2" t="s">
        <v>16</v>
      </c>
      <c r="D24" s="3"/>
      <c r="E24" s="41"/>
      <c r="F24" s="3">
        <v>2400</v>
      </c>
    </row>
    <row r="25" spans="2:6" ht="12.75">
      <c r="B25" s="8">
        <v>62520</v>
      </c>
      <c r="C25" s="2" t="s">
        <v>17</v>
      </c>
      <c r="D25" s="3"/>
      <c r="E25" s="41"/>
      <c r="F25" s="3">
        <v>600</v>
      </c>
    </row>
    <row r="26" spans="2:6" ht="12.75">
      <c r="B26" s="8">
        <v>62600</v>
      </c>
      <c r="C26" s="2" t="s">
        <v>18</v>
      </c>
      <c r="D26" s="3"/>
      <c r="E26" s="41"/>
      <c r="F26" s="3">
        <v>150</v>
      </c>
    </row>
    <row r="27" spans="2:6" ht="12.75">
      <c r="B27" s="6">
        <v>62710</v>
      </c>
      <c r="C27" s="5" t="s">
        <v>56</v>
      </c>
      <c r="D27" s="3"/>
      <c r="E27" s="41"/>
      <c r="F27" s="3">
        <v>1000</v>
      </c>
    </row>
    <row r="28" spans="2:6" ht="12.75">
      <c r="B28" s="8">
        <v>62810</v>
      </c>
      <c r="C28" s="2" t="s">
        <v>19</v>
      </c>
      <c r="D28" s="3"/>
      <c r="E28" s="41"/>
      <c r="F28" s="3">
        <v>11750</v>
      </c>
    </row>
    <row r="29" spans="2:6" ht="12.75">
      <c r="B29" s="8">
        <v>62820</v>
      </c>
      <c r="C29" s="2" t="s">
        <v>20</v>
      </c>
      <c r="D29" s="3"/>
      <c r="E29" s="41"/>
      <c r="F29" s="3">
        <v>20250</v>
      </c>
    </row>
    <row r="30" spans="2:6" ht="12.75">
      <c r="B30" s="8">
        <v>62830</v>
      </c>
      <c r="C30" s="2" t="s">
        <v>21</v>
      </c>
      <c r="D30" s="3"/>
      <c r="E30" s="41"/>
      <c r="F30" s="3">
        <v>2000</v>
      </c>
    </row>
    <row r="31" spans="2:6" ht="12.75">
      <c r="B31" s="8">
        <v>62840</v>
      </c>
      <c r="C31" s="2" t="s">
        <v>22</v>
      </c>
      <c r="D31" s="3"/>
      <c r="E31" s="41"/>
      <c r="F31" s="3">
        <v>500</v>
      </c>
    </row>
    <row r="32" spans="2:6" ht="12.75">
      <c r="B32" s="8">
        <v>62850</v>
      </c>
      <c r="C32" s="2" t="s">
        <v>23</v>
      </c>
      <c r="D32" s="3"/>
      <c r="E32" s="41"/>
      <c r="F32" s="3">
        <v>3500</v>
      </c>
    </row>
    <row r="33" spans="2:6" ht="12.75">
      <c r="B33" s="8">
        <v>62910</v>
      </c>
      <c r="C33" s="2" t="s">
        <v>24</v>
      </c>
      <c r="D33" s="3"/>
      <c r="E33" s="41"/>
      <c r="F33" s="3">
        <v>1900</v>
      </c>
    </row>
    <row r="34" spans="2:6" ht="12.75">
      <c r="B34" s="8">
        <v>62990</v>
      </c>
      <c r="C34" s="2" t="s">
        <v>5</v>
      </c>
      <c r="D34" s="3"/>
      <c r="E34" s="41"/>
      <c r="F34" s="3">
        <v>900</v>
      </c>
    </row>
    <row r="35" spans="2:6" ht="12.75">
      <c r="B35" s="8">
        <v>64000</v>
      </c>
      <c r="C35" s="2" t="s">
        <v>64</v>
      </c>
      <c r="D35" s="3"/>
      <c r="E35" s="41"/>
      <c r="F35" s="3">
        <v>280000</v>
      </c>
    </row>
    <row r="36" spans="2:6" ht="12.75">
      <c r="B36" s="7">
        <v>64009</v>
      </c>
      <c r="C36" s="1" t="s">
        <v>65</v>
      </c>
      <c r="D36" s="4"/>
      <c r="E36" s="41"/>
      <c r="F36" s="3">
        <v>22000</v>
      </c>
    </row>
    <row r="37" spans="2:6" ht="12.75">
      <c r="B37" s="8">
        <v>64200</v>
      </c>
      <c r="C37" s="2" t="s">
        <v>25</v>
      </c>
      <c r="D37" s="4"/>
      <c r="E37" s="41"/>
      <c r="F37" s="3">
        <v>103000</v>
      </c>
    </row>
    <row r="38" spans="2:6" ht="12.75">
      <c r="B38" s="7">
        <v>64209</v>
      </c>
      <c r="C38" s="1" t="s">
        <v>28</v>
      </c>
      <c r="D38" s="3"/>
      <c r="E38" s="41"/>
      <c r="F38" s="3">
        <v>8000</v>
      </c>
    </row>
    <row r="39" spans="2:6" ht="12.75">
      <c r="B39" s="8">
        <v>64915</v>
      </c>
      <c r="C39" s="2" t="s">
        <v>26</v>
      </c>
      <c r="D39" s="3"/>
      <c r="E39" s="41"/>
      <c r="F39" s="3">
        <v>500</v>
      </c>
    </row>
    <row r="40" spans="2:6" ht="12.75">
      <c r="B40" s="8">
        <v>64990</v>
      </c>
      <c r="C40" s="2" t="s">
        <v>57</v>
      </c>
      <c r="D40" s="4"/>
      <c r="E40" s="41"/>
      <c r="F40" s="3">
        <v>200</v>
      </c>
    </row>
    <row r="41" spans="2:6" ht="12.75">
      <c r="B41" s="8">
        <v>66900</v>
      </c>
      <c r="C41" s="2" t="s">
        <v>61</v>
      </c>
      <c r="D41" s="4"/>
      <c r="E41" s="41"/>
      <c r="F41" s="3">
        <v>45</v>
      </c>
    </row>
    <row r="42" spans="2:6" ht="12.75">
      <c r="B42" s="7">
        <v>68100</v>
      </c>
      <c r="C42" s="1" t="s">
        <v>58</v>
      </c>
      <c r="D42" s="4"/>
      <c r="E42" s="41"/>
      <c r="F42" s="3">
        <v>100</v>
      </c>
    </row>
    <row r="43" spans="2:6" ht="12.75">
      <c r="B43" s="8">
        <v>68200</v>
      </c>
      <c r="C43" s="10" t="s">
        <v>59</v>
      </c>
      <c r="D43" s="4"/>
      <c r="E43" s="41"/>
      <c r="F43" s="3">
        <v>15000</v>
      </c>
    </row>
    <row r="44" spans="2:6" ht="13.5" thickBot="1">
      <c r="B44" s="30"/>
      <c r="C44" s="31" t="s">
        <v>6</v>
      </c>
      <c r="D44" s="22">
        <f>SUM(D14:D43)</f>
        <v>0</v>
      </c>
      <c r="E44" s="42"/>
      <c r="F44" s="22">
        <f>SUM(F14:F43)</f>
        <v>610560</v>
      </c>
    </row>
    <row r="45" spans="2:4" ht="13.5" thickTop="1">
      <c r="B45" s="32"/>
      <c r="C45" s="9"/>
      <c r="D45" s="35"/>
    </row>
    <row r="46" spans="2:6" ht="12.75">
      <c r="B46" s="11"/>
      <c r="C46" s="12" t="s">
        <v>35</v>
      </c>
      <c r="D46" s="36">
        <f>+D11-D44</f>
        <v>0</v>
      </c>
      <c r="F46" s="36">
        <f>+F11-F44</f>
        <v>1490</v>
      </c>
    </row>
    <row r="47" spans="2:4" ht="12.75">
      <c r="B47" s="11"/>
      <c r="C47" s="9"/>
      <c r="D47" s="37"/>
    </row>
    <row r="48" spans="1:6" ht="12.75">
      <c r="A48" s="10"/>
      <c r="B48" s="33"/>
      <c r="C48" s="29" t="s">
        <v>36</v>
      </c>
      <c r="D48" s="40">
        <v>2011</v>
      </c>
      <c r="F48" s="40" t="s">
        <v>60</v>
      </c>
    </row>
    <row r="49" spans="1:6" ht="12.75">
      <c r="A49" s="10"/>
      <c r="B49" s="23" t="s">
        <v>3</v>
      </c>
      <c r="C49" s="1" t="s">
        <v>37</v>
      </c>
      <c r="D49" s="4">
        <f>+D6</f>
        <v>0</v>
      </c>
      <c r="F49" s="4">
        <f>+F6</f>
        <v>575000</v>
      </c>
    </row>
    <row r="50" spans="2:6" ht="12.75">
      <c r="B50" s="6" t="s">
        <v>4</v>
      </c>
      <c r="C50" s="1" t="s">
        <v>38</v>
      </c>
      <c r="D50" s="4">
        <f>SUM(D7:D8)</f>
        <v>0</v>
      </c>
      <c r="F50" s="4">
        <f>SUM(F7:F8)</f>
        <v>31000</v>
      </c>
    </row>
    <row r="51" spans="2:6" ht="12.75">
      <c r="B51" s="6" t="s">
        <v>39</v>
      </c>
      <c r="C51" s="1" t="s">
        <v>40</v>
      </c>
      <c r="D51" s="4">
        <f>-D36-D38</f>
        <v>0</v>
      </c>
      <c r="F51" s="4">
        <f>-F36-F38</f>
        <v>-30000</v>
      </c>
    </row>
    <row r="52" spans="2:6" ht="12.75">
      <c r="B52" s="6">
        <v>6</v>
      </c>
      <c r="C52" s="1" t="s">
        <v>41</v>
      </c>
      <c r="D52" s="4">
        <f>-SUM(D14:D15)</f>
        <v>0</v>
      </c>
      <c r="F52" s="4">
        <f>-SUM(F14:F15)</f>
        <v>-55050</v>
      </c>
    </row>
    <row r="53" spans="2:6" ht="12.75">
      <c r="B53" s="6">
        <v>7</v>
      </c>
      <c r="C53" s="1" t="s">
        <v>42</v>
      </c>
      <c r="D53" s="4">
        <f>SUM(D9:D9)</f>
        <v>0</v>
      </c>
      <c r="F53" s="4">
        <f>SUM(F9:F9)</f>
        <v>6000</v>
      </c>
    </row>
    <row r="54" spans="2:6" ht="12.75">
      <c r="B54" s="6">
        <v>8</v>
      </c>
      <c r="C54" s="1" t="s">
        <v>43</v>
      </c>
      <c r="D54" s="4">
        <f>-D35-D37-D39-D40</f>
        <v>0</v>
      </c>
      <c r="F54" s="4">
        <f>-F35-F37-F39-F40</f>
        <v>-383700</v>
      </c>
    </row>
    <row r="55" spans="2:6" ht="12.75">
      <c r="B55" s="6">
        <v>9</v>
      </c>
      <c r="C55" s="1" t="s">
        <v>44</v>
      </c>
      <c r="D55" s="4">
        <f>-SUM(D16:D34)</f>
        <v>0</v>
      </c>
      <c r="F55" s="4">
        <f>-SUM(F16:F34)</f>
        <v>-126665</v>
      </c>
    </row>
    <row r="56" spans="2:6" ht="12.75">
      <c r="B56" s="6">
        <v>10</v>
      </c>
      <c r="C56" s="1" t="s">
        <v>45</v>
      </c>
      <c r="D56" s="4">
        <f>-SUM(D42:D43)</f>
        <v>0</v>
      </c>
      <c r="F56" s="4">
        <f>-SUM(F42:F43)</f>
        <v>-15100</v>
      </c>
    </row>
    <row r="57" spans="2:6" ht="12.75">
      <c r="B57" s="13" t="s">
        <v>31</v>
      </c>
      <c r="C57" s="14" t="s">
        <v>46</v>
      </c>
      <c r="D57" s="43">
        <f>SUM(D49:D56)</f>
        <v>0</v>
      </c>
      <c r="F57" s="43">
        <f>SUM(F49:F56)</f>
        <v>1485</v>
      </c>
    </row>
    <row r="58" spans="2:6" ht="12.75">
      <c r="B58" s="6">
        <v>14</v>
      </c>
      <c r="C58" s="1" t="s">
        <v>47</v>
      </c>
      <c r="D58" s="4">
        <f>SUM(D10:D10)</f>
        <v>0</v>
      </c>
      <c r="F58" s="4">
        <f>SUM(F10:F10)</f>
        <v>50</v>
      </c>
    </row>
    <row r="59" spans="2:6" ht="12.75">
      <c r="B59" s="6">
        <v>15</v>
      </c>
      <c r="C59" s="1" t="s">
        <v>62</v>
      </c>
      <c r="D59" s="4">
        <f>-D41</f>
        <v>0</v>
      </c>
      <c r="F59" s="4">
        <f>-F41</f>
        <v>-45</v>
      </c>
    </row>
    <row r="60" spans="2:6" ht="12.75">
      <c r="B60" s="13" t="s">
        <v>32</v>
      </c>
      <c r="C60" s="14" t="s">
        <v>48</v>
      </c>
      <c r="D60" s="15">
        <f>SUM(D58:D59)</f>
        <v>0</v>
      </c>
      <c r="F60" s="15">
        <f>SUM(F58:F59)</f>
        <v>5</v>
      </c>
    </row>
    <row r="61" spans="2:6" ht="12.75">
      <c r="B61" s="13" t="s">
        <v>33</v>
      </c>
      <c r="C61" s="14" t="s">
        <v>49</v>
      </c>
      <c r="D61" s="15">
        <f>+D57+D60</f>
        <v>0</v>
      </c>
      <c r="F61" s="15">
        <f>+F57+F60</f>
        <v>1490</v>
      </c>
    </row>
    <row r="62" spans="2:6" ht="12.75">
      <c r="B62" s="13" t="s">
        <v>34</v>
      </c>
      <c r="C62" s="14" t="s">
        <v>50</v>
      </c>
      <c r="D62" s="15">
        <f>SUM(D61)</f>
        <v>0</v>
      </c>
      <c r="F62" s="15">
        <f>SUM(F61)</f>
        <v>1490</v>
      </c>
    </row>
    <row r="63" spans="2:4" ht="12.75">
      <c r="B63" s="39"/>
      <c r="C63" s="9"/>
      <c r="D63" s="38"/>
    </row>
    <row r="64" spans="2:6" ht="12.75">
      <c r="B64" s="16"/>
      <c r="C64" s="17"/>
      <c r="D64" s="40">
        <v>2011</v>
      </c>
      <c r="F64" s="40" t="s">
        <v>60</v>
      </c>
    </row>
    <row r="65" spans="2:6" ht="12.75">
      <c r="B65" s="18"/>
      <c r="C65" s="19" t="s">
        <v>51</v>
      </c>
      <c r="D65" s="20">
        <f>+D49+D50+D53+D58</f>
        <v>0</v>
      </c>
      <c r="F65" s="20">
        <f>+F49+F50+F53+F58</f>
        <v>612050</v>
      </c>
    </row>
    <row r="66" spans="2:6" ht="12.75">
      <c r="B66" s="18"/>
      <c r="C66" s="1" t="s">
        <v>52</v>
      </c>
      <c r="D66" s="4">
        <f>+D51+D52+D54+D55+D56+D59</f>
        <v>0</v>
      </c>
      <c r="F66" s="4">
        <f>+F51+F52+F54+F55+F56+F59</f>
        <v>-610560</v>
      </c>
    </row>
    <row r="67" spans="2:6" ht="12.75">
      <c r="B67" s="18"/>
      <c r="C67" s="21" t="s">
        <v>53</v>
      </c>
      <c r="D67" s="15">
        <f>SUM(D65:D66)</f>
        <v>0</v>
      </c>
      <c r="F67" s="15">
        <f>SUM(F65:F66)</f>
        <v>1490</v>
      </c>
    </row>
  </sheetData>
  <printOptions gridLines="1"/>
  <pageMargins left="0.59" right="0.75" top="0.81" bottom="0.59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LOTU ASESORES S.L.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JLB</cp:lastModifiedBy>
  <cp:lastPrinted>2009-11-10T09:36:31Z</cp:lastPrinted>
  <dcterms:created xsi:type="dcterms:W3CDTF">2003-12-16T10:46:25Z</dcterms:created>
  <dcterms:modified xsi:type="dcterms:W3CDTF">2012-01-02T09:04:46Z</dcterms:modified>
  <cp:category/>
  <cp:version/>
  <cp:contentType/>
  <cp:contentStatus/>
</cp:coreProperties>
</file>